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<sst xmlns="http://schemas.openxmlformats.org/spreadsheetml/2006/main" count="4315" uniqueCount="1002">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</sst>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42825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42845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890</v>
      </c>
      <c r="D6" s="674">
        <f aca="true" t="shared" si="0" ref="D6:D15">C6-E6</f>
        <v>0</v>
      </c>
      <c r="E6" s="673">
        <f>'1-Баланс'!G95</f>
        <v>890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-727</v>
      </c>
      <c r="D7" s="674">
        <f t="shared" si="0"/>
        <v>-1445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-4</v>
      </c>
      <c r="D8" s="674">
        <f t="shared" si="0"/>
        <v>0</v>
      </c>
      <c r="E8" s="673">
        <f>ABS('2-Отчет за доходите'!C44)-ABS('2-Отчет за доходите'!G44)</f>
        <v>-4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-727</v>
      </c>
      <c r="D11" s="674">
        <f t="shared" si="0"/>
        <v>0</v>
      </c>
      <c r="E11" s="673">
        <f>'4-Отчет за собствения капитал'!L34</f>
        <v>-727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0.005502063273727648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-0.0024737167594310453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-0.0044943820224719105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0.03857566765578635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0.032640949554896145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0.020771513353115726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0.020771513353115726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0.0011376564277588168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0.0011235955056179776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2.3146473779385173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-2.2242090784044013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1.8168539325842696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1563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7897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-9338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-10591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-9342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-727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1270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10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1280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1280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222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89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133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115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337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337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1563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1563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1563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1563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1253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1253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1253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1253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-10591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-10591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-10595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-10595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-723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-723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-727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-727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1270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1270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232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89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133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55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78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115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1617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1617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1270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1270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232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89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133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78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115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1617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1617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C49">
      <selection activeCell="G73" sqref="G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1563</v>
      </c>
      <c r="H21" s="196">
        <v>1563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7897</v>
      </c>
      <c r="H26" s="598">
        <f>H20+H21+H22</f>
        <v>7897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-9338</v>
      </c>
      <c r="H28" s="596">
        <f>SUM(H29:H31)</f>
        <v>-9610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1253</v>
      </c>
      <c r="H29" s="196">
        <v>981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-10591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-9342</v>
      </c>
      <c r="H34" s="598">
        <f>H28+H32+H33</f>
        <v>-9338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-727</v>
      </c>
      <c r="H37" s="600">
        <f>H26+H18+H34</f>
        <v>-723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1270</v>
      </c>
      <c r="H46" s="196">
        <v>1270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10</v>
      </c>
      <c r="H47" s="196">
        <v>10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1280</v>
      </c>
      <c r="H50" s="596">
        <f>SUM(H44:H49)</f>
        <v>1280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1280</v>
      </c>
      <c r="H56" s="600">
        <f>H50+H52+H53+H54+H55</f>
        <v>1280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222</v>
      </c>
      <c r="H61" s="596">
        <f>SUM(H62:H68)</f>
        <v>220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</v>
      </c>
      <c r="D64" s="196">
        <v>2</v>
      </c>
      <c r="E64" s="89" t="s">
        <v>199</v>
      </c>
      <c r="F64" s="93" t="s">
        <v>200</v>
      </c>
      <c r="G64" s="197">
        <v>89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133</v>
      </c>
      <c r="H68" s="196">
        <v>133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0</v>
      </c>
      <c r="E69" s="201" t="s">
        <v>79</v>
      </c>
      <c r="F69" s="93" t="s">
        <v>216</v>
      </c>
      <c r="G69" s="197">
        <v>115</v>
      </c>
      <c r="H69" s="196">
        <v>111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337</v>
      </c>
      <c r="H71" s="598">
        <f>H59+H60+H61+H69+H70</f>
        <v>331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337</v>
      </c>
      <c r="H79" s="600">
        <f>H71+H73+H75+H77</f>
        <v>331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888</v>
      </c>
      <c r="E95" s="229" t="s">
        <v>942</v>
      </c>
      <c r="F95" s="489" t="s">
        <v>268</v>
      </c>
      <c r="G95" s="603">
        <f>G37+G40+G56+G79</f>
        <v>890</v>
      </c>
      <c r="H95" s="604">
        <f>H37+H40+H56+H79</f>
        <v>888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42845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4">
      <selection activeCell="H37" sqref="H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>
        <v>1</v>
      </c>
      <c r="H15" s="317">
        <v>2</v>
      </c>
    </row>
    <row r="16" spans="1:8" ht="15.75">
      <c r="A16" s="194" t="s">
        <v>290</v>
      </c>
      <c r="B16" s="190" t="s">
        <v>291</v>
      </c>
      <c r="C16" s="316">
        <v>0</v>
      </c>
      <c r="D16" s="317">
        <v>0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</v>
      </c>
      <c r="D22" s="629">
        <f>SUM(D12:D18)+D19</f>
        <v>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</v>
      </c>
      <c r="D31" s="635">
        <f>D29+D22</f>
        <v>6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</v>
      </c>
      <c r="D36" s="637">
        <f>D31-D34+D35</f>
        <v>6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5</v>
      </c>
      <c r="D45" s="631">
        <f>D36+D38+D42</f>
        <v>6</v>
      </c>
      <c r="E45" s="270" t="s">
        <v>373</v>
      </c>
      <c r="F45" s="272" t="s">
        <v>374</v>
      </c>
      <c r="G45" s="630">
        <f>G42+G36</f>
        <v>5</v>
      </c>
      <c r="H45" s="631">
        <f>H42+H36</f>
        <v>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42845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1000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6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>
        <v>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42845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1001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M30" sqref="M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1563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1253</v>
      </c>
      <c r="J13" s="584">
        <f>'1-Баланс'!H30+'1-Баланс'!H33</f>
        <v>-10591</v>
      </c>
      <c r="K13" s="585"/>
      <c r="L13" s="584">
        <f>SUM(C13:K13)</f>
        <v>-723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1563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1253</v>
      </c>
      <c r="J17" s="653">
        <f t="shared" si="2"/>
        <v>-10591</v>
      </c>
      <c r="K17" s="653">
        <f t="shared" si="2"/>
        <v>0</v>
      </c>
      <c r="L17" s="584">
        <f t="shared" si="1"/>
        <v>-723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0</v>
      </c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1563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1253</v>
      </c>
      <c r="J31" s="653">
        <f t="shared" si="6"/>
        <v>-10595</v>
      </c>
      <c r="K31" s="653">
        <f t="shared" si="6"/>
        <v>0</v>
      </c>
      <c r="L31" s="584">
        <f t="shared" si="1"/>
        <v>-727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1563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1253</v>
      </c>
      <c r="J34" s="587">
        <f t="shared" si="7"/>
        <v>-10595</v>
      </c>
      <c r="K34" s="587">
        <f t="shared" si="7"/>
        <v>0</v>
      </c>
      <c r="L34" s="651">
        <f t="shared" si="1"/>
        <v>-727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42845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1000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28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42845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1000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26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42845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1000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109">
      <selection activeCell="A41" sqref="A4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1270</v>
      </c>
      <c r="D82" s="138">
        <f>SUM(D83:D86)</f>
        <v>1270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1270</v>
      </c>
      <c r="D83" s="197">
        <v>1270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232</v>
      </c>
      <c r="D87" s="134">
        <f>SUM(D88:D92)+D96</f>
        <v>232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</v>
      </c>
      <c r="D88" s="197">
        <v>10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89</v>
      </c>
      <c r="D89" s="197">
        <v>89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133</v>
      </c>
      <c r="D92" s="138">
        <f>SUM(D93:D95)</f>
        <v>133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55</v>
      </c>
      <c r="D93" s="197">
        <v>55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78</v>
      </c>
      <c r="D95" s="197">
        <v>78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115</v>
      </c>
      <c r="D97" s="197">
        <v>115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1617</v>
      </c>
      <c r="D98" s="433">
        <f>D87+D82+D77+D73+D97</f>
        <v>1617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1617</v>
      </c>
      <c r="D99" s="427">
        <f>D98+D70+D68</f>
        <v>1617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42845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1000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36" sqref="A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42845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 t="s">
        <v>1000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2017-04-19T10:46:11Z</cp:lastPrinted>
  <dcterms:created xsi:type="dcterms:W3CDTF">2006-09-16T00:00:00Z</dcterms:created>
  <dcterms:modified xsi:type="dcterms:W3CDTF">2017-04-19T10:54:55Z</dcterms:modified>
  <cp:category/>
  <cp:version/>
  <cp:contentType/>
  <cp:contentStatus/>
</cp:coreProperties>
</file>